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gira\Downloads\"/>
    </mc:Choice>
  </mc:AlternateContent>
  <xr:revisionPtr revIDLastSave="0" documentId="13_ncr:1_{E15C343C-4A18-436F-9704-DB4C0B827296}" xr6:coauthVersionLast="47" xr6:coauthVersionMax="47" xr10:uidLastSave="{00000000-0000-0000-0000-000000000000}"/>
  <bookViews>
    <workbookView xWindow="-110" yWindow="-110" windowWidth="25820" windowHeight="13900" xr2:uid="{2EFC2816-9D81-4D41-99D6-5CCF9CC7C8B1}"/>
  </bookViews>
  <sheets>
    <sheet name="空白表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L15" i="1"/>
  <c r="L16" i="1" s="1"/>
  <c r="K15" i="1"/>
  <c r="K16" i="1" s="1"/>
  <c r="F15" i="1"/>
  <c r="D15" i="1"/>
  <c r="M15" i="1" s="1"/>
  <c r="J12" i="1" s="1"/>
  <c r="J15" i="1" s="1"/>
  <c r="I14" i="1"/>
  <c r="I13" i="1"/>
  <c r="J13" i="1" s="1"/>
  <c r="I12" i="1"/>
  <c r="I15" i="1" s="1"/>
  <c r="O12" i="1" s="1"/>
  <c r="M11" i="1"/>
  <c r="L11" i="1"/>
  <c r="K11" i="1"/>
  <c r="H11" i="1"/>
  <c r="F11" i="1"/>
  <c r="F16" i="1" s="1"/>
  <c r="D11" i="1"/>
  <c r="I10" i="1"/>
  <c r="J10" i="1" s="1"/>
  <c r="I9" i="1"/>
  <c r="J9" i="1" s="1"/>
  <c r="O8" i="1"/>
  <c r="I8" i="1"/>
  <c r="I11" i="1" s="1"/>
  <c r="J14" i="1" l="1"/>
  <c r="I16" i="1"/>
  <c r="J8" i="1"/>
  <c r="J11" i="1" s="1"/>
  <c r="J16" i="1" s="1"/>
  <c r="C17" i="1" s="1"/>
</calcChain>
</file>

<file path=xl/sharedStrings.xml><?xml version="1.0" encoding="utf-8"?>
<sst xmlns="http://schemas.openxmlformats.org/spreadsheetml/2006/main" count="69" uniqueCount="60">
  <si>
    <t>臺北市立大學專任教師評鑑新制評分表</t>
    <phoneticPr fontId="3" type="noConversion"/>
  </si>
  <si>
    <t>教師姓名：</t>
    <phoneticPr fontId="3" type="noConversion"/>
  </si>
  <si>
    <t>評鑑學年度：</t>
    <phoneticPr fontId="3" type="noConversion"/>
  </si>
  <si>
    <t>學年度</t>
    <phoneticPr fontId="3" type="noConversion"/>
  </si>
  <si>
    <t>現職職稱：</t>
    <phoneticPr fontId="3" type="noConversion"/>
  </si>
  <si>
    <t>填表時間：</t>
    <phoneticPr fontId="3" type="noConversion"/>
  </si>
  <si>
    <t>年</t>
    <phoneticPr fontId="3" type="noConversion"/>
  </si>
  <si>
    <t>月</t>
    <phoneticPr fontId="3" type="noConversion"/>
  </si>
  <si>
    <t>日</t>
    <phoneticPr fontId="3" type="noConversion"/>
  </si>
  <si>
    <t>所屬學院：</t>
    <phoneticPr fontId="3" type="noConversion"/>
  </si>
  <si>
    <t>佐證資料日期區間：</t>
    <phoneticPr fontId="3" type="noConversion"/>
  </si>
  <si>
    <t>所屬系（所、中心、學位學程）：</t>
    <phoneticPr fontId="3" type="noConversion"/>
  </si>
  <si>
    <t>至</t>
    <phoneticPr fontId="3" type="noConversion"/>
  </si>
  <si>
    <t>評鑑層級</t>
    <phoneticPr fontId="3" type="noConversion"/>
  </si>
  <si>
    <t>評鑑項目</t>
  </si>
  <si>
    <t>計分上限</t>
  </si>
  <si>
    <t>原始分數</t>
  </si>
  <si>
    <r>
      <t>權重</t>
    </r>
    <r>
      <rPr>
        <b/>
        <sz val="14"/>
        <rFont val="Times New Roman"/>
        <family val="1"/>
      </rPr>
      <t>%</t>
    </r>
    <phoneticPr fontId="3" type="noConversion"/>
  </si>
  <si>
    <t>自評分數</t>
  </si>
  <si>
    <t>試算分數</t>
    <phoneticPr fontId="3" type="noConversion"/>
  </si>
  <si>
    <t>初評分數</t>
    <phoneticPr fontId="3" type="noConversion"/>
  </si>
  <si>
    <t>複評分數</t>
    <phoneticPr fontId="3" type="noConversion"/>
  </si>
  <si>
    <t>備註</t>
    <phoneticPr fontId="3" type="noConversion"/>
  </si>
  <si>
    <t>自評分數上限</t>
    <phoneticPr fontId="3" type="noConversion"/>
  </si>
  <si>
    <t>檢核結果</t>
    <phoneticPr fontId="3" type="noConversion"/>
  </si>
  <si>
    <r>
      <t xml:space="preserve">校級評鑑
</t>
    </r>
    <r>
      <rPr>
        <b/>
        <sz val="14"/>
        <rFont val="Times New Roman"/>
        <family val="1"/>
      </rPr>
      <t>(70%)</t>
    </r>
    <phoneticPr fontId="3" type="noConversion"/>
  </si>
  <si>
    <t>教學</t>
  </si>
  <si>
    <t>(A)</t>
    <phoneticPr fontId="3" type="noConversion"/>
  </si>
  <si>
    <t>(D)</t>
    <phoneticPr fontId="3" type="noConversion"/>
  </si>
  <si>
    <t>研究</t>
  </si>
  <si>
    <t>(B)</t>
    <phoneticPr fontId="3" type="noConversion"/>
  </si>
  <si>
    <t>(E)</t>
    <phoneticPr fontId="3" type="noConversion"/>
  </si>
  <si>
    <t>輔導及服務</t>
  </si>
  <si>
    <t>(C)</t>
    <phoneticPr fontId="3" type="noConversion"/>
  </si>
  <si>
    <t>(F)</t>
    <phoneticPr fontId="3" type="noConversion"/>
  </si>
  <si>
    <t>校級總計</t>
    <phoneticPr fontId="3" type="noConversion"/>
  </si>
  <si>
    <r>
      <t xml:space="preserve">系級評鑑
</t>
    </r>
    <r>
      <rPr>
        <b/>
        <sz val="14"/>
        <rFont val="Times New Roman"/>
        <family val="1"/>
      </rPr>
      <t>(30%)</t>
    </r>
    <phoneticPr fontId="3" type="noConversion"/>
  </si>
  <si>
    <t>(G)</t>
    <phoneticPr fontId="3" type="noConversion"/>
  </si>
  <si>
    <t>(K)</t>
    <phoneticPr fontId="3" type="noConversion"/>
  </si>
  <si>
    <t>(H)</t>
    <phoneticPr fontId="3" type="noConversion"/>
  </si>
  <si>
    <t>(L)</t>
    <phoneticPr fontId="3" type="noConversion"/>
  </si>
  <si>
    <t>(I)</t>
    <phoneticPr fontId="3" type="noConversion"/>
  </si>
  <si>
    <t>(M)</t>
    <phoneticPr fontId="3" type="noConversion"/>
  </si>
  <si>
    <t>系級總計</t>
  </si>
  <si>
    <t>(J)</t>
    <phoneticPr fontId="3" type="noConversion"/>
  </si>
  <si>
    <r>
      <t>總計</t>
    </r>
    <r>
      <rPr>
        <b/>
        <sz val="14"/>
        <rFont val="Times New Roman"/>
        <family val="1"/>
      </rPr>
      <t>(100%)</t>
    </r>
    <phoneticPr fontId="3" type="noConversion"/>
  </si>
  <si>
    <t>試算分數結果</t>
    <phoneticPr fontId="3" type="noConversion"/>
  </si>
  <si>
    <t>教師自評簽章</t>
    <phoneticPr fontId="3" type="noConversion"/>
  </si>
  <si>
    <t>系(所、中心、學位學程)教師評審委員會初評</t>
    <phoneticPr fontId="3" type="noConversion"/>
  </si>
  <si>
    <t>院或非屬學院教師評審委員會複評</t>
    <phoneticPr fontId="3" type="noConversion"/>
  </si>
  <si>
    <t>主任（所長）簽章</t>
    <phoneticPr fontId="3" type="noConversion"/>
  </si>
  <si>
    <t>院長(或非屬學院教師評審委員會召集人)簽章</t>
    <phoneticPr fontId="3" type="noConversion"/>
  </si>
  <si>
    <r>
      <t>□通過
□不通過【複評分數未達</t>
    </r>
    <r>
      <rPr>
        <sz val="14"/>
        <rFont val="Times New Roman"/>
        <family val="1"/>
      </rPr>
      <t>70</t>
    </r>
    <r>
      <rPr>
        <sz val="14"/>
        <rFont val="標楷體"/>
        <family val="4"/>
        <charset val="136"/>
      </rPr>
      <t>分】
□不通過【未提出相關資料者】</t>
    </r>
    <phoneticPr fontId="3" type="noConversion"/>
  </si>
  <si>
    <t>填表說明：</t>
    <phoneticPr fontId="3" type="noConversion"/>
  </si>
  <si>
    <r>
      <t>請填寫表格上方基本資料、表格內</t>
    </r>
    <r>
      <rPr>
        <sz val="14"/>
        <color theme="1"/>
        <rFont val="Times New Roman"/>
        <family val="1"/>
      </rPr>
      <t>(A)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(M)</t>
    </r>
    <r>
      <rPr>
        <sz val="14"/>
        <color theme="1"/>
        <rFont val="標楷體"/>
        <family val="4"/>
        <charset val="136"/>
      </rPr>
      <t>欄位，其餘欄位無須更動，表格將依填寫內容自動試算分數及檢核結果。</t>
    </r>
    <phoneticPr fontId="3" type="noConversion"/>
  </si>
  <si>
    <r>
      <rPr>
        <sz val="14"/>
        <color theme="1"/>
        <rFont val="Times New Roman"/>
        <family val="1"/>
      </rPr>
      <t>(A)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(C)</t>
    </r>
    <r>
      <rPr>
        <sz val="14"/>
        <color theme="1"/>
        <rFont val="標楷體"/>
        <family val="4"/>
        <charset val="136"/>
      </rPr>
      <t>欄位：校級評鑑項目原始分數填寫欄位。</t>
    </r>
    <phoneticPr fontId="3" type="noConversion"/>
  </si>
  <si>
    <r>
      <rPr>
        <sz val="14"/>
        <color theme="1"/>
        <rFont val="Times New Roman"/>
        <family val="1"/>
      </rPr>
      <t>(D)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(F)</t>
    </r>
    <r>
      <rPr>
        <sz val="14"/>
        <color theme="1"/>
        <rFont val="標楷體"/>
        <family val="4"/>
        <charset val="136"/>
      </rPr>
      <t>欄位：依本校教師評鑑評分細則第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款第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目規定，教師可在權重比例範圍內自選權重，須為</t>
    </r>
    <r>
      <rPr>
        <sz val="14"/>
        <color theme="1"/>
        <rFont val="Times New Roman"/>
        <family val="1"/>
      </rPr>
      <t>5%</t>
    </r>
    <r>
      <rPr>
        <sz val="14"/>
        <color theme="1"/>
        <rFont val="標楷體"/>
        <family val="4"/>
        <charset val="136"/>
      </rPr>
      <t>的倍數</t>
    </r>
    <r>
      <rPr>
        <sz val="14"/>
        <color theme="1"/>
        <rFont val="標楷體"/>
        <family val="1"/>
        <charset val="136"/>
      </rPr>
      <t>。</t>
    </r>
    <phoneticPr fontId="3" type="noConversion"/>
  </si>
  <si>
    <r>
      <rPr>
        <sz val="14"/>
        <color theme="0"/>
        <rFont val="Times New Roman"/>
        <family val="1"/>
      </rPr>
      <t>(D)</t>
    </r>
    <r>
      <rPr>
        <sz val="14"/>
        <color theme="0"/>
        <rFont val="標楷體"/>
        <family val="4"/>
        <charset val="136"/>
      </rPr>
      <t>至</t>
    </r>
    <r>
      <rPr>
        <sz val="14"/>
        <color theme="0"/>
        <rFont val="Times New Roman"/>
        <family val="1"/>
      </rPr>
      <t>(F)</t>
    </r>
    <r>
      <rPr>
        <sz val="14"/>
        <color theme="0"/>
        <rFont val="標楷體"/>
        <family val="4"/>
        <charset val="136"/>
      </rPr>
      <t>欄位：</t>
    </r>
    <r>
      <rPr>
        <sz val="14"/>
        <color theme="1"/>
        <rFont val="標楷體"/>
        <family val="4"/>
        <charset val="136"/>
      </rPr>
      <t>外國籍教師教學權重須在</t>
    </r>
    <r>
      <rPr>
        <sz val="14"/>
        <color theme="1"/>
        <rFont val="Times New Roman"/>
        <family val="1"/>
      </rPr>
      <t>20%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70%</t>
    </r>
    <r>
      <rPr>
        <sz val="14"/>
        <color theme="1"/>
        <rFont val="標楷體"/>
        <family val="4"/>
        <charset val="136"/>
      </rPr>
      <t>之間，研究權重須在</t>
    </r>
    <r>
      <rPr>
        <sz val="14"/>
        <color theme="1"/>
        <rFont val="Times New Roman"/>
        <family val="1"/>
      </rPr>
      <t>20%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70%</t>
    </r>
    <r>
      <rPr>
        <sz val="14"/>
        <color theme="1"/>
        <rFont val="標楷體"/>
        <family val="4"/>
        <charset val="136"/>
      </rPr>
      <t>之間，輔導及服務權重須在</t>
    </r>
    <r>
      <rPr>
        <sz val="14"/>
        <color theme="1"/>
        <rFont val="Times New Roman"/>
        <family val="1"/>
      </rPr>
      <t>10%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30%</t>
    </r>
    <r>
      <rPr>
        <sz val="14"/>
        <color theme="1"/>
        <rFont val="標楷體"/>
        <family val="4"/>
        <charset val="136"/>
      </rPr>
      <t>之間。</t>
    </r>
    <phoneticPr fontId="3" type="noConversion"/>
  </si>
  <si>
    <r>
      <rPr>
        <sz val="14"/>
        <color theme="1"/>
        <rFont val="Times New Roman"/>
        <family val="1"/>
      </rPr>
      <t>(G)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(J)</t>
    </r>
    <r>
      <rPr>
        <sz val="14"/>
        <color theme="1"/>
        <rFont val="標楷體"/>
        <family val="4"/>
        <charset val="136"/>
      </rPr>
      <t>欄位：依本校教師評鑑辦法第</t>
    </r>
    <r>
      <rPr>
        <sz val="14"/>
        <color theme="1"/>
        <rFont val="Times New Roman"/>
        <family val="1"/>
      </rPr>
      <t>7</t>
    </r>
    <r>
      <rPr>
        <sz val="14"/>
        <color theme="1"/>
        <rFont val="標楷體"/>
        <family val="4"/>
        <charset val="136"/>
      </rPr>
      <t>條第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項第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款規定，系級分數由各系依其特性及需要訂定教師評鑑要點。</t>
    </r>
    <phoneticPr fontId="3" type="noConversion"/>
  </si>
  <si>
    <r>
      <rPr>
        <sz val="14"/>
        <color theme="1"/>
        <rFont val="Times New Roman"/>
        <family val="1"/>
      </rPr>
      <t>(K)</t>
    </r>
    <r>
      <rPr>
        <sz val="14"/>
        <color theme="1"/>
        <rFont val="標楷體"/>
        <family val="4"/>
        <charset val="136"/>
      </rPr>
      <t>至</t>
    </r>
    <r>
      <rPr>
        <sz val="14"/>
        <color theme="1"/>
        <rFont val="Times New Roman"/>
        <family val="1"/>
      </rPr>
      <t>(M)</t>
    </r>
    <r>
      <rPr>
        <sz val="14"/>
        <color theme="1"/>
        <rFont val="標楷體"/>
        <family val="4"/>
        <charset val="136"/>
      </rPr>
      <t>欄位：系級評鑑項目原始分數填寫欄位。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</si>
</sst>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4"/>
      <name val="Times New Roman"/>
      <family val="1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4"/>
      <color theme="6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1"/>
      <charset val="136"/>
    </font>
    <font>
      <sz val="14"/>
      <color theme="0"/>
      <name val="Times New Roman"/>
      <family val="1"/>
    </font>
    <font>
      <sz val="14"/>
      <color theme="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vertical="center" wrapText="1"/>
      <protection locked="0"/>
    </xf>
    <xf numFmtId="9" fontId="5" fillId="0" borderId="4" xfId="1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5" fillId="0" borderId="4" xfId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B45E-0AD0-4DC1-A9CB-5EE8002C9DF0}">
  <sheetPr>
    <pageSetUpPr fitToPage="1"/>
  </sheetPr>
  <dimension ref="A1:Q27"/>
  <sheetViews>
    <sheetView tabSelected="1" topLeftCell="A10" zoomScale="70" zoomScaleNormal="70" workbookViewId="0">
      <selection sqref="A1:P27"/>
    </sheetView>
  </sheetViews>
  <sheetFormatPr defaultRowHeight="17" x14ac:dyDescent="0.4"/>
  <cols>
    <col min="1" max="2" width="15.6328125" style="74" customWidth="1"/>
    <col min="3" max="3" width="5.6328125" style="75" customWidth="1"/>
    <col min="4" max="4" width="15.6328125" style="74" customWidth="1"/>
    <col min="5" max="5" width="5.6328125" style="75" customWidth="1"/>
    <col min="6" max="6" width="15.6328125" style="74" customWidth="1"/>
    <col min="7" max="7" width="5.6328125" style="75" customWidth="1"/>
    <col min="8" max="12" width="15.6328125" style="74" customWidth="1"/>
    <col min="13" max="15" width="8.1796875" style="74" customWidth="1"/>
    <col min="16" max="16" width="8.1796875" customWidth="1"/>
  </cols>
  <sheetData>
    <row r="1" spans="1:17" ht="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5" customHeight="1" x14ac:dyDescent="0.4">
      <c r="A2" s="2" t="s">
        <v>1</v>
      </c>
      <c r="B2" s="2"/>
      <c r="C2" s="2"/>
      <c r="D2" s="3"/>
      <c r="E2" s="3"/>
      <c r="F2" s="3"/>
      <c r="G2" s="3"/>
      <c r="H2" s="3"/>
      <c r="I2" s="4" t="s">
        <v>2</v>
      </c>
      <c r="J2" s="4"/>
      <c r="K2" s="5"/>
      <c r="L2" s="6" t="s">
        <v>3</v>
      </c>
      <c r="M2" s="7"/>
      <c r="N2" s="6"/>
      <c r="O2" s="6"/>
      <c r="P2" s="6"/>
    </row>
    <row r="3" spans="1:17" ht="25" customHeight="1" x14ac:dyDescent="0.4">
      <c r="A3" s="2" t="s">
        <v>4</v>
      </c>
      <c r="B3" s="2"/>
      <c r="C3" s="2"/>
      <c r="D3" s="3"/>
      <c r="E3" s="3"/>
      <c r="F3" s="3"/>
      <c r="G3" s="3"/>
      <c r="H3" s="3"/>
      <c r="I3" s="4" t="s">
        <v>5</v>
      </c>
      <c r="J3" s="4"/>
      <c r="K3" s="5"/>
      <c r="L3" s="6" t="s">
        <v>6</v>
      </c>
      <c r="M3" s="7"/>
      <c r="N3" s="6" t="s">
        <v>7</v>
      </c>
      <c r="O3" s="7"/>
      <c r="P3" s="6" t="s">
        <v>8</v>
      </c>
    </row>
    <row r="4" spans="1:17" ht="25" customHeight="1" x14ac:dyDescent="0.4">
      <c r="A4" s="2" t="s">
        <v>9</v>
      </c>
      <c r="B4" s="2"/>
      <c r="C4" s="2"/>
      <c r="D4" s="3"/>
      <c r="E4" s="3"/>
      <c r="F4" s="3"/>
      <c r="G4" s="3"/>
      <c r="H4" s="3"/>
      <c r="I4" s="4" t="s">
        <v>10</v>
      </c>
      <c r="J4" s="4"/>
      <c r="K4" s="5"/>
      <c r="L4" s="6" t="s">
        <v>6</v>
      </c>
      <c r="M4" s="7"/>
      <c r="N4" s="6" t="s">
        <v>7</v>
      </c>
      <c r="O4" s="7"/>
      <c r="P4" s="6" t="s">
        <v>8</v>
      </c>
      <c r="Q4" s="6"/>
    </row>
    <row r="5" spans="1:17" ht="25" customHeight="1" x14ac:dyDescent="0.4">
      <c r="A5" s="8" t="s">
        <v>11</v>
      </c>
      <c r="B5" s="8"/>
      <c r="C5" s="8"/>
      <c r="D5" s="3"/>
      <c r="E5" s="3"/>
      <c r="F5" s="3"/>
      <c r="G5" s="3"/>
      <c r="H5" s="3"/>
      <c r="I5" s="9"/>
      <c r="J5" s="10" t="s">
        <v>12</v>
      </c>
      <c r="K5" s="11"/>
      <c r="L5" s="6" t="s">
        <v>6</v>
      </c>
      <c r="M5" s="7"/>
      <c r="N5" s="6" t="s">
        <v>7</v>
      </c>
      <c r="O5" s="7"/>
      <c r="P5" s="6" t="s">
        <v>8</v>
      </c>
    </row>
    <row r="6" spans="1:17" ht="25" customHeight="1" x14ac:dyDescent="0.4">
      <c r="A6" s="12" t="s">
        <v>13</v>
      </c>
      <c r="B6" s="12" t="s">
        <v>14</v>
      </c>
      <c r="C6" s="12" t="s">
        <v>15</v>
      </c>
      <c r="D6" s="12"/>
      <c r="E6" s="12" t="s">
        <v>16</v>
      </c>
      <c r="F6" s="12"/>
      <c r="G6" s="12" t="s">
        <v>17</v>
      </c>
      <c r="H6" s="12"/>
      <c r="I6" s="12" t="s">
        <v>18</v>
      </c>
      <c r="J6" s="12" t="s">
        <v>19</v>
      </c>
      <c r="K6" s="12" t="s">
        <v>20</v>
      </c>
      <c r="L6" s="12" t="s">
        <v>21</v>
      </c>
      <c r="M6" s="13" t="s">
        <v>22</v>
      </c>
      <c r="N6" s="14"/>
      <c r="O6" s="14"/>
      <c r="P6" s="15"/>
    </row>
    <row r="7" spans="1:17" ht="25" customHeigh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6" t="s">
        <v>23</v>
      </c>
      <c r="N7" s="17"/>
      <c r="O7" s="13" t="s">
        <v>24</v>
      </c>
      <c r="P7" s="15"/>
    </row>
    <row r="8" spans="1:17" ht="25" customHeight="1" x14ac:dyDescent="0.4">
      <c r="A8" s="12" t="s">
        <v>25</v>
      </c>
      <c r="B8" s="18" t="s">
        <v>26</v>
      </c>
      <c r="C8" s="19"/>
      <c r="D8" s="20">
        <v>200</v>
      </c>
      <c r="E8" s="21" t="s">
        <v>27</v>
      </c>
      <c r="F8" s="22"/>
      <c r="G8" s="21" t="s">
        <v>28</v>
      </c>
      <c r="H8" s="23"/>
      <c r="I8" s="24">
        <f>ROUND(F8*H8,2)</f>
        <v>0</v>
      </c>
      <c r="J8" s="24">
        <f>ROUND(I8*70/$M$11,2)</f>
        <v>0</v>
      </c>
      <c r="K8" s="25"/>
      <c r="L8" s="25"/>
      <c r="M8" s="26"/>
      <c r="N8" s="26"/>
      <c r="O8" s="27" t="str">
        <f>IF($H$11=1,"校級權重正確","校級權重須為100%")</f>
        <v>校級權重須為100%</v>
      </c>
      <c r="P8" s="28"/>
    </row>
    <row r="9" spans="1:17" ht="25" customHeight="1" x14ac:dyDescent="0.4">
      <c r="A9" s="12"/>
      <c r="B9" s="18" t="s">
        <v>29</v>
      </c>
      <c r="C9" s="19"/>
      <c r="D9" s="20">
        <v>200</v>
      </c>
      <c r="E9" s="21" t="s">
        <v>30</v>
      </c>
      <c r="F9" s="22"/>
      <c r="G9" s="21" t="s">
        <v>31</v>
      </c>
      <c r="H9" s="23"/>
      <c r="I9" s="24">
        <f>ROUND(F9*H9,2)</f>
        <v>0</v>
      </c>
      <c r="J9" s="24">
        <f>ROUND(I9*70/$M$11,2)</f>
        <v>0</v>
      </c>
      <c r="K9" s="25"/>
      <c r="L9" s="25"/>
      <c r="M9" s="26"/>
      <c r="N9" s="26"/>
      <c r="O9" s="29"/>
      <c r="P9" s="30"/>
    </row>
    <row r="10" spans="1:17" ht="25" customHeight="1" x14ac:dyDescent="0.4">
      <c r="A10" s="12"/>
      <c r="B10" s="18" t="s">
        <v>32</v>
      </c>
      <c r="C10" s="19"/>
      <c r="D10" s="20">
        <v>100</v>
      </c>
      <c r="E10" s="21" t="s">
        <v>33</v>
      </c>
      <c r="F10" s="22"/>
      <c r="G10" s="21" t="s">
        <v>34</v>
      </c>
      <c r="H10" s="23"/>
      <c r="I10" s="24">
        <f>ROUND(F10*H10,2)</f>
        <v>0</v>
      </c>
      <c r="J10" s="24">
        <f>ROUND(I10*70/$M$11,2)</f>
        <v>0</v>
      </c>
      <c r="K10" s="25"/>
      <c r="L10" s="25"/>
      <c r="M10" s="26"/>
      <c r="N10" s="26"/>
      <c r="O10" s="29"/>
      <c r="P10" s="30"/>
    </row>
    <row r="11" spans="1:17" ht="25" customHeight="1" x14ac:dyDescent="0.4">
      <c r="A11" s="12"/>
      <c r="B11" s="18" t="s">
        <v>35</v>
      </c>
      <c r="C11" s="19"/>
      <c r="D11" s="20">
        <f>SUM(D8:D10)</f>
        <v>500</v>
      </c>
      <c r="E11" s="21"/>
      <c r="F11" s="20">
        <f>SUM(F8:F10)</f>
        <v>0</v>
      </c>
      <c r="G11" s="19"/>
      <c r="H11" s="31">
        <f t="shared" ref="H11" si="0">SUM(H8:H10)</f>
        <v>0</v>
      </c>
      <c r="I11" s="24">
        <f>SUM(I8:I10)</f>
        <v>0</v>
      </c>
      <c r="J11" s="24">
        <f>SUM(J8:J10)</f>
        <v>0</v>
      </c>
      <c r="K11" s="24">
        <f t="shared" ref="K11:L11" si="1">SUM(K8:K10)</f>
        <v>0</v>
      </c>
      <c r="L11" s="24">
        <f t="shared" si="1"/>
        <v>0</v>
      </c>
      <c r="M11" s="32">
        <f>SUM(D8*0.5,D9*0.5,D10*0.3)</f>
        <v>230</v>
      </c>
      <c r="N11" s="32"/>
      <c r="O11" s="33"/>
      <c r="P11" s="34"/>
    </row>
    <row r="12" spans="1:17" ht="25" customHeight="1" x14ac:dyDescent="0.4">
      <c r="A12" s="12" t="s">
        <v>36</v>
      </c>
      <c r="B12" s="18" t="s">
        <v>26</v>
      </c>
      <c r="C12" s="21" t="s">
        <v>37</v>
      </c>
      <c r="D12" s="22"/>
      <c r="E12" s="21" t="s">
        <v>38</v>
      </c>
      <c r="F12" s="22"/>
      <c r="G12" s="35"/>
      <c r="H12" s="36"/>
      <c r="I12" s="24">
        <f>F12</f>
        <v>0</v>
      </c>
      <c r="J12" s="24" t="e">
        <f>ROUND(I12*30/$M$15,2)</f>
        <v>#DIV/0!</v>
      </c>
      <c r="K12" s="25"/>
      <c r="L12" s="25"/>
      <c r="M12" s="26"/>
      <c r="N12" s="26"/>
      <c r="O12" s="27" t="str">
        <f>IF($I$15&lt;=$D$15,"系級總分正確","系級總分超出上限")</f>
        <v>系級總分正確</v>
      </c>
      <c r="P12" s="28"/>
    </row>
    <row r="13" spans="1:17" ht="25" customHeight="1" x14ac:dyDescent="0.4">
      <c r="A13" s="12"/>
      <c r="B13" s="18" t="s">
        <v>29</v>
      </c>
      <c r="C13" s="21" t="s">
        <v>39</v>
      </c>
      <c r="D13" s="22"/>
      <c r="E13" s="21" t="s">
        <v>40</v>
      </c>
      <c r="F13" s="22"/>
      <c r="G13" s="37"/>
      <c r="H13" s="38"/>
      <c r="I13" s="24">
        <f t="shared" ref="I13:I14" si="2">F13</f>
        <v>0</v>
      </c>
      <c r="J13" s="24" t="e">
        <f>ROUND(I13*30/$M$15,2)</f>
        <v>#DIV/0!</v>
      </c>
      <c r="K13" s="25"/>
      <c r="L13" s="25"/>
      <c r="M13" s="26"/>
      <c r="N13" s="26"/>
      <c r="O13" s="29"/>
      <c r="P13" s="30"/>
    </row>
    <row r="14" spans="1:17" ht="25" customHeight="1" x14ac:dyDescent="0.4">
      <c r="A14" s="12"/>
      <c r="B14" s="18" t="s">
        <v>32</v>
      </c>
      <c r="C14" s="21" t="s">
        <v>41</v>
      </c>
      <c r="D14" s="22"/>
      <c r="E14" s="21" t="s">
        <v>42</v>
      </c>
      <c r="F14" s="22"/>
      <c r="G14" s="37"/>
      <c r="H14" s="38"/>
      <c r="I14" s="24">
        <f t="shared" si="2"/>
        <v>0</v>
      </c>
      <c r="J14" s="24" t="e">
        <f>ROUND(I14*30/$M$15,2)</f>
        <v>#DIV/0!</v>
      </c>
      <c r="K14" s="25"/>
      <c r="L14" s="25"/>
      <c r="M14" s="26"/>
      <c r="N14" s="26"/>
      <c r="O14" s="29"/>
      <c r="P14" s="30"/>
    </row>
    <row r="15" spans="1:17" ht="25" customHeight="1" x14ac:dyDescent="0.4">
      <c r="A15" s="12"/>
      <c r="B15" s="18" t="s">
        <v>43</v>
      </c>
      <c r="C15" s="21" t="s">
        <v>44</v>
      </c>
      <c r="D15" s="22">
        <f>SUM(D12:D14)</f>
        <v>0</v>
      </c>
      <c r="E15" s="19"/>
      <c r="F15" s="20">
        <f>SUM(F12:F14)</f>
        <v>0</v>
      </c>
      <c r="G15" s="37"/>
      <c r="H15" s="38"/>
      <c r="I15" s="24">
        <f>SUM(I12:I14)</f>
        <v>0</v>
      </c>
      <c r="J15" s="24" t="e">
        <f>SUM(J12:J14)</f>
        <v>#DIV/0!</v>
      </c>
      <c r="K15" s="24">
        <f>SUM(K12:K14)</f>
        <v>0</v>
      </c>
      <c r="L15" s="24">
        <f>SUM(L12:L14)</f>
        <v>0</v>
      </c>
      <c r="M15" s="32">
        <f>D15</f>
        <v>0</v>
      </c>
      <c r="N15" s="32"/>
      <c r="O15" s="33"/>
      <c r="P15" s="34"/>
    </row>
    <row r="16" spans="1:17" ht="25" customHeight="1" x14ac:dyDescent="0.4">
      <c r="A16" s="12" t="s">
        <v>45</v>
      </c>
      <c r="B16" s="12"/>
      <c r="C16" s="19"/>
      <c r="D16" s="20">
        <f>D11+D15</f>
        <v>500</v>
      </c>
      <c r="E16" s="19"/>
      <c r="F16" s="20">
        <f>F11+F15</f>
        <v>0</v>
      </c>
      <c r="G16" s="39"/>
      <c r="H16" s="40"/>
      <c r="I16" s="24">
        <f>I11+I15</f>
        <v>0</v>
      </c>
      <c r="J16" s="24" t="e">
        <f>ROUND(J11+J15,2)</f>
        <v>#DIV/0!</v>
      </c>
      <c r="K16" s="24">
        <f>K11+K15</f>
        <v>0</v>
      </c>
      <c r="L16" s="24">
        <f>L11+L15</f>
        <v>0</v>
      </c>
      <c r="M16" s="41"/>
      <c r="N16" s="42"/>
      <c r="O16" s="42"/>
      <c r="P16" s="43"/>
    </row>
    <row r="17" spans="1:16" ht="25" customHeight="1" x14ac:dyDescent="0.4">
      <c r="A17" s="12" t="s">
        <v>46</v>
      </c>
      <c r="B17" s="12"/>
      <c r="C17" s="44" t="e">
        <f>IF(J16&gt;=70,"通過","不通過")</f>
        <v>#DIV/0!</v>
      </c>
      <c r="D17" s="44"/>
      <c r="E17" s="44"/>
      <c r="F17" s="44"/>
      <c r="G17" s="44"/>
      <c r="H17" s="44"/>
      <c r="I17" s="44"/>
      <c r="J17" s="44"/>
      <c r="K17" s="45"/>
      <c r="L17" s="46"/>
      <c r="M17" s="47"/>
      <c r="N17" s="48"/>
      <c r="O17" s="48"/>
      <c r="P17" s="49"/>
    </row>
    <row r="18" spans="1:16" ht="25" customHeight="1" x14ac:dyDescent="0.4">
      <c r="A18" s="27" t="s">
        <v>47</v>
      </c>
      <c r="B18" s="50"/>
      <c r="C18" s="50"/>
      <c r="D18" s="50"/>
      <c r="E18" s="28"/>
      <c r="F18" s="27" t="s">
        <v>48</v>
      </c>
      <c r="G18" s="50"/>
      <c r="H18" s="50"/>
      <c r="I18" s="50"/>
      <c r="J18" s="28"/>
      <c r="K18" s="27" t="s">
        <v>49</v>
      </c>
      <c r="L18" s="50"/>
      <c r="M18" s="50"/>
      <c r="N18" s="50"/>
      <c r="O18" s="50"/>
      <c r="P18" s="28"/>
    </row>
    <row r="19" spans="1:16" ht="25" customHeight="1" x14ac:dyDescent="0.4">
      <c r="A19" s="51"/>
      <c r="B19" s="52"/>
      <c r="C19" s="52"/>
      <c r="D19" s="52"/>
      <c r="E19" s="53"/>
      <c r="F19" s="29" t="s">
        <v>50</v>
      </c>
      <c r="G19" s="54"/>
      <c r="H19" s="54"/>
      <c r="I19" s="54"/>
      <c r="J19" s="30"/>
      <c r="K19" s="55" t="s">
        <v>51</v>
      </c>
      <c r="L19" s="56"/>
      <c r="M19" s="56"/>
      <c r="N19" s="56"/>
      <c r="O19" s="56"/>
      <c r="P19" s="57"/>
    </row>
    <row r="20" spans="1:16" ht="75" customHeight="1" x14ac:dyDescent="0.4">
      <c r="A20" s="51"/>
      <c r="B20" s="52"/>
      <c r="C20" s="52"/>
      <c r="D20" s="52"/>
      <c r="E20" s="53"/>
      <c r="F20" s="51"/>
      <c r="G20" s="52"/>
      <c r="H20" s="52"/>
      <c r="I20" s="52"/>
      <c r="J20" s="53"/>
      <c r="K20" s="58"/>
      <c r="L20" s="59"/>
      <c r="M20" s="59"/>
      <c r="N20" s="59"/>
      <c r="O20" s="59"/>
      <c r="P20" s="60"/>
    </row>
    <row r="21" spans="1:16" ht="75" customHeight="1" x14ac:dyDescent="0.4">
      <c r="A21" s="61"/>
      <c r="B21" s="62"/>
      <c r="C21" s="62"/>
      <c r="D21" s="62"/>
      <c r="E21" s="63"/>
      <c r="F21" s="61"/>
      <c r="G21" s="62"/>
      <c r="H21" s="62"/>
      <c r="I21" s="62"/>
      <c r="J21" s="63"/>
      <c r="K21" s="64" t="s">
        <v>52</v>
      </c>
      <c r="L21" s="65"/>
      <c r="M21" s="65"/>
      <c r="N21" s="65"/>
      <c r="O21" s="65"/>
      <c r="P21" s="66"/>
    </row>
    <row r="22" spans="1:16" s="69" customFormat="1" ht="25" customHeight="1" x14ac:dyDescent="0.4">
      <c r="A22" s="67" t="s">
        <v>53</v>
      </c>
      <c r="B22" s="68" t="s">
        <v>54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69" customFormat="1" ht="25" customHeight="1" x14ac:dyDescent="0.4">
      <c r="A23" s="67"/>
      <c r="B23" s="70" t="s">
        <v>55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s="69" customFormat="1" ht="25" customHeight="1" x14ac:dyDescent="0.4">
      <c r="A24" s="67"/>
      <c r="B24" s="72" t="s">
        <v>56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ht="25" customHeight="1" x14ac:dyDescent="0.4">
      <c r="A25" s="67"/>
      <c r="B25" s="72" t="s">
        <v>57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ht="25" customHeight="1" x14ac:dyDescent="0.4">
      <c r="A26" s="73"/>
      <c r="B26" s="70" t="s">
        <v>58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1:16" ht="25" customHeight="1" x14ac:dyDescent="0.4">
      <c r="A27" s="73"/>
      <c r="B27" s="72" t="s">
        <v>59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</sheetData>
  <sheetProtection algorithmName="SHA-512" hashValue="qBqak/mbR9Ii3UP9veLHXyMmCrMHfYqjn/Pgy9lgKhCs9KgSQvcbdlRDJuQTjqDB6Uqa4dMMIJs20AuzBWP0IA==" saltValue="hxt2U9wWHCULLeFvh7sjKg==" spinCount="100000" sheet="1" objects="1" scenarios="1"/>
  <mergeCells count="56">
    <mergeCell ref="B25:P25"/>
    <mergeCell ref="B26:P26"/>
    <mergeCell ref="B27:P27"/>
    <mergeCell ref="A21:E21"/>
    <mergeCell ref="F21:J21"/>
    <mergeCell ref="K21:P21"/>
    <mergeCell ref="B22:P22"/>
    <mergeCell ref="B23:P23"/>
    <mergeCell ref="B24:P24"/>
    <mergeCell ref="A19:E19"/>
    <mergeCell ref="F19:J19"/>
    <mergeCell ref="K19:P19"/>
    <mergeCell ref="A20:E20"/>
    <mergeCell ref="F20:J20"/>
    <mergeCell ref="K20:P20"/>
    <mergeCell ref="M16:P17"/>
    <mergeCell ref="A17:B17"/>
    <mergeCell ref="C17:J17"/>
    <mergeCell ref="K17:L17"/>
    <mergeCell ref="A18:E18"/>
    <mergeCell ref="F18:J18"/>
    <mergeCell ref="K18:P18"/>
    <mergeCell ref="A8:A11"/>
    <mergeCell ref="M8:N10"/>
    <mergeCell ref="O8:P11"/>
    <mergeCell ref="M11:N11"/>
    <mergeCell ref="A12:A15"/>
    <mergeCell ref="G12:H16"/>
    <mergeCell ref="M12:N14"/>
    <mergeCell ref="O12:P15"/>
    <mergeCell ref="M15:N15"/>
    <mergeCell ref="A16:B16"/>
    <mergeCell ref="I6:I7"/>
    <mergeCell ref="J6:J7"/>
    <mergeCell ref="K6:K7"/>
    <mergeCell ref="L6:L7"/>
    <mergeCell ref="M6:P6"/>
    <mergeCell ref="M7:N7"/>
    <mergeCell ref="O7:P7"/>
    <mergeCell ref="A4:C4"/>
    <mergeCell ref="D4:H4"/>
    <mergeCell ref="I4:J4"/>
    <mergeCell ref="A5:C5"/>
    <mergeCell ref="D5:H5"/>
    <mergeCell ref="A6:A7"/>
    <mergeCell ref="B6:B7"/>
    <mergeCell ref="C6:D7"/>
    <mergeCell ref="E6:F7"/>
    <mergeCell ref="G6:H7"/>
    <mergeCell ref="A1:P1"/>
    <mergeCell ref="A2:C2"/>
    <mergeCell ref="D2:H2"/>
    <mergeCell ref="I2:J2"/>
    <mergeCell ref="A3:C3"/>
    <mergeCell ref="D3:H3"/>
    <mergeCell ref="I3:J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空白表格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吳萌蕙</dc:creator>
  <cp:lastModifiedBy>吳萌蕙</cp:lastModifiedBy>
  <cp:lastPrinted>2025-10-31T08:03:25Z</cp:lastPrinted>
  <dcterms:created xsi:type="dcterms:W3CDTF">2025-10-31T07:59:59Z</dcterms:created>
  <dcterms:modified xsi:type="dcterms:W3CDTF">2025-10-31T08:03:32Z</dcterms:modified>
</cp:coreProperties>
</file>